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<sst xmlns="http://schemas.openxmlformats.org/spreadsheetml/2006/main" count="469" uniqueCount="73">
  <si>
    <t>Stab/St.G.1</t>
  </si>
  <si>
    <t>Gorodjets</t>
  </si>
  <si>
    <t>Ju 87D-1</t>
  </si>
  <si>
    <t>-</t>
  </si>
  <si>
    <t>Bf 110E-3</t>
  </si>
  <si>
    <t>Bf 110D-3</t>
  </si>
  <si>
    <t>II./St.G.1</t>
  </si>
  <si>
    <t>Charkow</t>
  </si>
  <si>
    <t>Ju 87</t>
  </si>
  <si>
    <t>III./St.G.1</t>
  </si>
  <si>
    <t>Ju 87R-2</t>
  </si>
  <si>
    <t>Ju 87D-3</t>
  </si>
  <si>
    <t>Stab/St.G.2</t>
  </si>
  <si>
    <t>Wyasma</t>
  </si>
  <si>
    <t>I./St.G.2</t>
  </si>
  <si>
    <t>Dno</t>
  </si>
  <si>
    <t>Ju 87D-1 trop</t>
  </si>
  <si>
    <t>II./St.G.2</t>
  </si>
  <si>
    <t>Gostkino</t>
  </si>
  <si>
    <t>Ju 87B-1</t>
  </si>
  <si>
    <t>Ju 87B-2</t>
  </si>
  <si>
    <t>Ju 87R-1</t>
  </si>
  <si>
    <t>Ju 87R-4</t>
  </si>
  <si>
    <t>Ju 87B/R</t>
  </si>
  <si>
    <t>III./St.G.2</t>
  </si>
  <si>
    <t>Wjasma</t>
  </si>
  <si>
    <t>Smolensk</t>
  </si>
  <si>
    <t>Vitebsk</t>
  </si>
  <si>
    <t>Stab/St.G.3</t>
  </si>
  <si>
    <t>Berca</t>
  </si>
  <si>
    <t>He 111H-5</t>
  </si>
  <si>
    <t>Bf 110</t>
  </si>
  <si>
    <t>I./St.G.3</t>
  </si>
  <si>
    <t>Derna</t>
  </si>
  <si>
    <t>II./St.G.3</t>
  </si>
  <si>
    <t>Bari</t>
  </si>
  <si>
    <t>III./St.G.3</t>
  </si>
  <si>
    <t>San Pietro</t>
  </si>
  <si>
    <t>I./St.G.5</t>
  </si>
  <si>
    <t>Alakurtti</t>
  </si>
  <si>
    <t>Ju 87R</t>
  </si>
  <si>
    <t>Stab/St.G.77</t>
  </si>
  <si>
    <t>Stalino</t>
  </si>
  <si>
    <t>Sarabus-Süd</t>
  </si>
  <si>
    <t>Bf 110E</t>
  </si>
  <si>
    <t>I./St.G.77</t>
  </si>
  <si>
    <t>II./St.G.77</t>
  </si>
  <si>
    <t>III./St.G.77</t>
  </si>
  <si>
    <t>Итого</t>
  </si>
  <si>
    <t>Советско-германский фронт</t>
  </si>
  <si>
    <t>Другие ТВД</t>
  </si>
  <si>
    <t>Итого по типам самолетов</t>
  </si>
  <si>
    <t>He 111H</t>
  </si>
  <si>
    <t>Ольга Тонина</t>
  </si>
  <si>
    <t>По таблицам Майкла Холма на http://www.ww2.dk</t>
  </si>
  <si>
    <t>Начало месяца</t>
  </si>
  <si>
    <t>Пополнение</t>
  </si>
  <si>
    <t>Убыль</t>
  </si>
  <si>
    <t>Конец месяца</t>
  </si>
  <si>
    <t>Группа</t>
  </si>
  <si>
    <t>Аэродром базирования</t>
  </si>
  <si>
    <t>Количество</t>
  </si>
  <si>
    <t xml:space="preserve">Тип </t>
  </si>
  <si>
    <t>Всего</t>
  </si>
  <si>
    <t>Новые</t>
  </si>
  <si>
    <t>Ремонт</t>
  </si>
  <si>
    <t>Из др. подразд.</t>
  </si>
  <si>
    <t>От противника</t>
  </si>
  <si>
    <t>Без противника</t>
  </si>
  <si>
    <t>В другие подразднления</t>
  </si>
  <si>
    <t>количество</t>
  </si>
  <si>
    <t>Изменение численного состава эскадр пикирующих бомбардировщиков (St.G) ВВС Германии в апреле 1942 года</t>
  </si>
  <si>
    <t>Итого за апрель  1942 года эскадры  пикирующих бомбардировщиков (St.G) ВВС Германии потеряли 77 самолетов ( в том числе 53 безвозвратно и 24 ремонт), из них на советского-германском фронте потеряно 60 самолетов (39 безвозвратно и 21 ремонт)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</si>
</sst>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5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15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" borderId="3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w2.dk/" TargetMode="External" /><Relationship Id="rId2" Type="http://schemas.openxmlformats.org/officeDocument/2006/relationships/hyperlink" Target="http://zhurnal.lib.ru/t/tonina_o_i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5.7109375" style="0" customWidth="1"/>
    <col min="2" max="2" width="18.00390625" style="0" customWidth="1"/>
    <col min="4" max="4" width="13.28125" style="0" customWidth="1"/>
  </cols>
  <sheetData>
    <row r="1" spans="1:12" ht="12.75">
      <c r="A1" s="75" t="s">
        <v>53</v>
      </c>
      <c r="B1" s="96" t="s">
        <v>71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0" ht="12.75">
      <c r="A2" s="74"/>
      <c r="B2" s="97" t="s">
        <v>54</v>
      </c>
      <c r="C2" s="97"/>
      <c r="D2" s="97"/>
      <c r="E2" s="97"/>
      <c r="F2" s="97"/>
      <c r="G2" s="97"/>
      <c r="H2" s="97"/>
      <c r="I2" s="97"/>
      <c r="J2" s="97"/>
    </row>
    <row r="4" ht="13.5" thickBot="1"/>
    <row r="5" spans="1:14" ht="26.25" thickBot="1">
      <c r="A5" s="76"/>
      <c r="B5" s="77"/>
      <c r="C5" s="99" t="s">
        <v>55</v>
      </c>
      <c r="D5" s="100"/>
      <c r="E5" s="99" t="s">
        <v>56</v>
      </c>
      <c r="F5" s="101"/>
      <c r="G5" s="101"/>
      <c r="H5" s="100"/>
      <c r="I5" s="99" t="s">
        <v>57</v>
      </c>
      <c r="J5" s="101"/>
      <c r="K5" s="101"/>
      <c r="L5" s="101"/>
      <c r="M5" s="100"/>
      <c r="N5" s="77" t="s">
        <v>58</v>
      </c>
    </row>
    <row r="6" spans="1:14" ht="39" thickBot="1">
      <c r="A6" s="78" t="s">
        <v>59</v>
      </c>
      <c r="B6" s="79" t="s">
        <v>60</v>
      </c>
      <c r="C6" s="77" t="s">
        <v>61</v>
      </c>
      <c r="D6" s="77" t="s">
        <v>62</v>
      </c>
      <c r="E6" s="77" t="s">
        <v>63</v>
      </c>
      <c r="F6" s="77" t="s">
        <v>64</v>
      </c>
      <c r="G6" s="77" t="s">
        <v>65</v>
      </c>
      <c r="H6" s="77" t="s">
        <v>66</v>
      </c>
      <c r="I6" s="77" t="s">
        <v>63</v>
      </c>
      <c r="J6" s="77" t="s">
        <v>67</v>
      </c>
      <c r="K6" s="77" t="s">
        <v>68</v>
      </c>
      <c r="L6" s="77" t="s">
        <v>65</v>
      </c>
      <c r="M6" s="77" t="s">
        <v>69</v>
      </c>
      <c r="N6" s="77" t="s">
        <v>70</v>
      </c>
    </row>
    <row r="7" spans="1:14" ht="12.75">
      <c r="A7" s="102" t="s">
        <v>0</v>
      </c>
      <c r="B7" s="31" t="s">
        <v>1</v>
      </c>
      <c r="C7" s="43">
        <v>4</v>
      </c>
      <c r="D7" s="43" t="s">
        <v>2</v>
      </c>
      <c r="E7" s="43" t="s">
        <v>3</v>
      </c>
      <c r="F7" s="43" t="s">
        <v>3</v>
      </c>
      <c r="G7" s="43" t="s">
        <v>3</v>
      </c>
      <c r="H7" s="43" t="s">
        <v>3</v>
      </c>
      <c r="I7" s="43">
        <v>1</v>
      </c>
      <c r="J7" s="80">
        <v>1</v>
      </c>
      <c r="K7" s="80" t="s">
        <v>3</v>
      </c>
      <c r="L7" s="80" t="s">
        <v>3</v>
      </c>
      <c r="M7" s="43" t="s">
        <v>3</v>
      </c>
      <c r="N7" s="44">
        <v>3</v>
      </c>
    </row>
    <row r="8" spans="1:14" ht="12.75">
      <c r="A8" s="103"/>
      <c r="B8" s="32"/>
      <c r="C8" s="45">
        <v>5</v>
      </c>
      <c r="D8" s="45" t="s">
        <v>4</v>
      </c>
      <c r="E8" s="45" t="s">
        <v>3</v>
      </c>
      <c r="F8" s="45" t="s">
        <v>3</v>
      </c>
      <c r="G8" s="45" t="s">
        <v>3</v>
      </c>
      <c r="H8" s="45" t="s">
        <v>3</v>
      </c>
      <c r="I8" s="45" t="s">
        <v>3</v>
      </c>
      <c r="J8" s="81" t="s">
        <v>3</v>
      </c>
      <c r="K8" s="81" t="s">
        <v>3</v>
      </c>
      <c r="L8" s="81" t="s">
        <v>3</v>
      </c>
      <c r="M8" s="45" t="s">
        <v>3</v>
      </c>
      <c r="N8" s="46">
        <v>5</v>
      </c>
    </row>
    <row r="9" spans="1:14" ht="15.75" customHeight="1" thickBot="1">
      <c r="A9" s="104"/>
      <c r="B9" s="33"/>
      <c r="C9" s="47">
        <v>0</v>
      </c>
      <c r="D9" s="47" t="s">
        <v>5</v>
      </c>
      <c r="E9" s="47">
        <v>1</v>
      </c>
      <c r="F9" s="47">
        <v>1</v>
      </c>
      <c r="G9" s="47" t="s">
        <v>3</v>
      </c>
      <c r="H9" s="47" t="s">
        <v>3</v>
      </c>
      <c r="I9" s="47" t="s">
        <v>3</v>
      </c>
      <c r="J9" s="82" t="s">
        <v>3</v>
      </c>
      <c r="K9" s="82" t="s">
        <v>3</v>
      </c>
      <c r="L9" s="82" t="s">
        <v>3</v>
      </c>
      <c r="M9" s="47" t="s">
        <v>3</v>
      </c>
      <c r="N9" s="48">
        <v>1</v>
      </c>
    </row>
    <row r="10" spans="1:14" ht="13.5" thickBot="1">
      <c r="A10" s="34" t="s">
        <v>6</v>
      </c>
      <c r="B10" s="35" t="s">
        <v>7</v>
      </c>
      <c r="C10" s="49">
        <v>25</v>
      </c>
      <c r="D10" s="49" t="s">
        <v>8</v>
      </c>
      <c r="E10" s="49">
        <v>20</v>
      </c>
      <c r="F10" s="49">
        <v>10</v>
      </c>
      <c r="G10" s="49">
        <v>6</v>
      </c>
      <c r="H10" s="49">
        <v>4</v>
      </c>
      <c r="I10" s="49">
        <v>5</v>
      </c>
      <c r="J10" s="83">
        <v>1</v>
      </c>
      <c r="K10" s="83" t="s">
        <v>3</v>
      </c>
      <c r="L10" s="83">
        <v>1</v>
      </c>
      <c r="M10" s="49">
        <v>3</v>
      </c>
      <c r="N10" s="50">
        <v>40</v>
      </c>
    </row>
    <row r="11" spans="1:14" ht="12.75">
      <c r="A11" s="102" t="s">
        <v>9</v>
      </c>
      <c r="B11" s="31" t="s">
        <v>1</v>
      </c>
      <c r="C11" s="43">
        <v>34</v>
      </c>
      <c r="D11" s="43" t="s">
        <v>2</v>
      </c>
      <c r="E11" s="43">
        <v>1</v>
      </c>
      <c r="F11" s="43" t="s">
        <v>3</v>
      </c>
      <c r="G11" s="43" t="s">
        <v>3</v>
      </c>
      <c r="H11" s="43">
        <v>1</v>
      </c>
      <c r="I11" s="43">
        <v>5</v>
      </c>
      <c r="J11" s="80">
        <v>5</v>
      </c>
      <c r="K11" s="80" t="s">
        <v>3</v>
      </c>
      <c r="L11" s="80" t="s">
        <v>3</v>
      </c>
      <c r="M11" s="43" t="s">
        <v>3</v>
      </c>
      <c r="N11" s="44">
        <v>30</v>
      </c>
    </row>
    <row r="12" spans="1:14" ht="12.75">
      <c r="A12" s="103"/>
      <c r="B12" s="32"/>
      <c r="C12" s="45">
        <v>3</v>
      </c>
      <c r="D12" s="45" t="s">
        <v>10</v>
      </c>
      <c r="E12" s="45" t="s">
        <v>3</v>
      </c>
      <c r="F12" s="45" t="s">
        <v>3</v>
      </c>
      <c r="G12" s="45" t="s">
        <v>3</v>
      </c>
      <c r="H12" s="45" t="s">
        <v>3</v>
      </c>
      <c r="I12" s="45">
        <v>3</v>
      </c>
      <c r="J12" s="81" t="s">
        <v>3</v>
      </c>
      <c r="K12" s="81" t="s">
        <v>3</v>
      </c>
      <c r="L12" s="81" t="s">
        <v>3</v>
      </c>
      <c r="M12" s="45">
        <v>3</v>
      </c>
      <c r="N12" s="46">
        <v>0</v>
      </c>
    </row>
    <row r="13" spans="1:14" ht="13.5" thickBot="1">
      <c r="A13" s="104"/>
      <c r="B13" s="33"/>
      <c r="C13" s="47">
        <v>0</v>
      </c>
      <c r="D13" s="47" t="s">
        <v>11</v>
      </c>
      <c r="E13" s="47">
        <v>5</v>
      </c>
      <c r="F13" s="47">
        <v>5</v>
      </c>
      <c r="G13" s="47" t="s">
        <v>3</v>
      </c>
      <c r="H13" s="47" t="s">
        <v>3</v>
      </c>
      <c r="I13" s="47">
        <v>1</v>
      </c>
      <c r="J13" s="82">
        <v>1</v>
      </c>
      <c r="K13" s="82" t="s">
        <v>3</v>
      </c>
      <c r="L13" s="82" t="s">
        <v>3</v>
      </c>
      <c r="M13" s="47" t="s">
        <v>3</v>
      </c>
      <c r="N13" s="48">
        <v>4</v>
      </c>
    </row>
    <row r="14" spans="1:14" ht="12.75">
      <c r="A14" s="102" t="s">
        <v>12</v>
      </c>
      <c r="B14" s="31" t="s">
        <v>13</v>
      </c>
      <c r="C14" s="43">
        <v>10</v>
      </c>
      <c r="D14" s="43" t="s">
        <v>4</v>
      </c>
      <c r="E14" s="43">
        <v>1</v>
      </c>
      <c r="F14" s="43" t="s">
        <v>3</v>
      </c>
      <c r="G14" s="43">
        <v>1</v>
      </c>
      <c r="H14" s="43" t="s">
        <v>3</v>
      </c>
      <c r="I14" s="43">
        <v>3</v>
      </c>
      <c r="J14" s="80">
        <v>2</v>
      </c>
      <c r="K14" s="80">
        <v>1</v>
      </c>
      <c r="L14" s="80" t="s">
        <v>3</v>
      </c>
      <c r="M14" s="43" t="s">
        <v>3</v>
      </c>
      <c r="N14" s="44">
        <v>8</v>
      </c>
    </row>
    <row r="15" spans="1:14" ht="13.5" thickBot="1">
      <c r="A15" s="104"/>
      <c r="B15" s="33"/>
      <c r="C15" s="47">
        <v>0</v>
      </c>
      <c r="D15" s="47" t="s">
        <v>11</v>
      </c>
      <c r="E15" s="47">
        <v>3</v>
      </c>
      <c r="F15" s="47">
        <v>3</v>
      </c>
      <c r="G15" s="47" t="s">
        <v>3</v>
      </c>
      <c r="H15" s="47" t="s">
        <v>3</v>
      </c>
      <c r="I15" s="47" t="s">
        <v>3</v>
      </c>
      <c r="J15" s="82" t="s">
        <v>3</v>
      </c>
      <c r="K15" s="82" t="s">
        <v>3</v>
      </c>
      <c r="L15" s="82" t="s">
        <v>3</v>
      </c>
      <c r="M15" s="47" t="s">
        <v>3</v>
      </c>
      <c r="N15" s="48">
        <v>3</v>
      </c>
    </row>
    <row r="16" spans="1:14" ht="12.75" customHeight="1">
      <c r="A16" s="102" t="s">
        <v>14</v>
      </c>
      <c r="B16" s="31" t="s">
        <v>15</v>
      </c>
      <c r="C16" s="43">
        <v>26</v>
      </c>
      <c r="D16" s="43" t="s">
        <v>16</v>
      </c>
      <c r="E16" s="43" t="s">
        <v>3</v>
      </c>
      <c r="F16" s="43" t="s">
        <v>3</v>
      </c>
      <c r="G16" s="43" t="s">
        <v>3</v>
      </c>
      <c r="H16" s="43" t="s">
        <v>3</v>
      </c>
      <c r="I16" s="43">
        <v>7</v>
      </c>
      <c r="J16" s="80">
        <v>2</v>
      </c>
      <c r="K16" s="80">
        <v>3</v>
      </c>
      <c r="L16" s="80">
        <v>1</v>
      </c>
      <c r="M16" s="43">
        <v>1</v>
      </c>
      <c r="N16" s="44">
        <v>19</v>
      </c>
    </row>
    <row r="17" spans="1:14" ht="13.5" thickBot="1">
      <c r="A17" s="104"/>
      <c r="B17" s="33"/>
      <c r="C17" s="47">
        <v>0</v>
      </c>
      <c r="D17" s="47" t="s">
        <v>11</v>
      </c>
      <c r="E17" s="47">
        <v>3</v>
      </c>
      <c r="F17" s="47">
        <v>3</v>
      </c>
      <c r="G17" s="47" t="s">
        <v>3</v>
      </c>
      <c r="H17" s="47" t="s">
        <v>3</v>
      </c>
      <c r="I17" s="47" t="s">
        <v>3</v>
      </c>
      <c r="J17" s="82" t="s">
        <v>3</v>
      </c>
      <c r="K17" s="82" t="s">
        <v>3</v>
      </c>
      <c r="L17" s="82" t="s">
        <v>3</v>
      </c>
      <c r="M17" s="47" t="s">
        <v>3</v>
      </c>
      <c r="N17" s="48">
        <v>3</v>
      </c>
    </row>
    <row r="18" spans="1:14" ht="12.75">
      <c r="A18" s="102" t="s">
        <v>17</v>
      </c>
      <c r="B18" s="31" t="s">
        <v>18</v>
      </c>
      <c r="C18" s="43">
        <v>1</v>
      </c>
      <c r="D18" s="43" t="s">
        <v>19</v>
      </c>
      <c r="E18" s="43">
        <v>1</v>
      </c>
      <c r="F18" s="43" t="s">
        <v>3</v>
      </c>
      <c r="G18" s="43">
        <v>1</v>
      </c>
      <c r="H18" s="43" t="s">
        <v>3</v>
      </c>
      <c r="I18" s="43">
        <v>2</v>
      </c>
      <c r="J18" s="80" t="s">
        <v>3</v>
      </c>
      <c r="K18" s="80" t="s">
        <v>3</v>
      </c>
      <c r="L18" s="80" t="s">
        <v>3</v>
      </c>
      <c r="M18" s="43">
        <v>2</v>
      </c>
      <c r="N18" s="44">
        <v>0</v>
      </c>
    </row>
    <row r="19" spans="1:14" ht="12.75">
      <c r="A19" s="103"/>
      <c r="B19" s="32"/>
      <c r="C19" s="45">
        <v>1</v>
      </c>
      <c r="D19" s="45" t="s">
        <v>20</v>
      </c>
      <c r="E19" s="45" t="s">
        <v>3</v>
      </c>
      <c r="F19" s="45" t="s">
        <v>3</v>
      </c>
      <c r="G19" s="45" t="s">
        <v>3</v>
      </c>
      <c r="H19" s="45" t="s">
        <v>3</v>
      </c>
      <c r="I19" s="45">
        <v>1</v>
      </c>
      <c r="J19" s="81" t="s">
        <v>3</v>
      </c>
      <c r="K19" s="81" t="s">
        <v>3</v>
      </c>
      <c r="L19" s="81" t="s">
        <v>3</v>
      </c>
      <c r="M19" s="45">
        <v>1</v>
      </c>
      <c r="N19" s="46">
        <v>0</v>
      </c>
    </row>
    <row r="20" spans="1:14" ht="12.75">
      <c r="A20" s="103"/>
      <c r="B20" s="32"/>
      <c r="C20" s="45">
        <v>1</v>
      </c>
      <c r="D20" s="45" t="s">
        <v>21</v>
      </c>
      <c r="E20" s="45" t="s">
        <v>3</v>
      </c>
      <c r="F20" s="45" t="s">
        <v>3</v>
      </c>
      <c r="G20" s="45" t="s">
        <v>3</v>
      </c>
      <c r="H20" s="45" t="s">
        <v>3</v>
      </c>
      <c r="I20" s="45">
        <v>1</v>
      </c>
      <c r="J20" s="81" t="s">
        <v>3</v>
      </c>
      <c r="K20" s="81" t="s">
        <v>3</v>
      </c>
      <c r="L20" s="81" t="s">
        <v>3</v>
      </c>
      <c r="M20" s="45">
        <v>1</v>
      </c>
      <c r="N20" s="46">
        <v>0</v>
      </c>
    </row>
    <row r="21" spans="1:14" ht="12.75">
      <c r="A21" s="103"/>
      <c r="B21" s="32"/>
      <c r="C21" s="45">
        <v>8</v>
      </c>
      <c r="D21" s="45" t="s">
        <v>10</v>
      </c>
      <c r="E21" s="45" t="s">
        <v>3</v>
      </c>
      <c r="F21" s="45" t="s">
        <v>3</v>
      </c>
      <c r="G21" s="45" t="s">
        <v>3</v>
      </c>
      <c r="H21" s="45" t="s">
        <v>3</v>
      </c>
      <c r="I21" s="45">
        <v>8</v>
      </c>
      <c r="J21" s="81">
        <v>1</v>
      </c>
      <c r="K21" s="81" t="s">
        <v>3</v>
      </c>
      <c r="L21" s="81" t="s">
        <v>3</v>
      </c>
      <c r="M21" s="45">
        <v>7</v>
      </c>
      <c r="N21" s="46">
        <v>0</v>
      </c>
    </row>
    <row r="22" spans="1:14" ht="12.75">
      <c r="A22" s="103"/>
      <c r="B22" s="32"/>
      <c r="C22" s="45">
        <v>5</v>
      </c>
      <c r="D22" s="45" t="s">
        <v>22</v>
      </c>
      <c r="E22" s="45" t="s">
        <v>3</v>
      </c>
      <c r="F22" s="45" t="s">
        <v>3</v>
      </c>
      <c r="G22" s="45" t="s">
        <v>3</v>
      </c>
      <c r="H22" s="45" t="s">
        <v>3</v>
      </c>
      <c r="I22" s="45">
        <v>5</v>
      </c>
      <c r="J22" s="81" t="s">
        <v>3</v>
      </c>
      <c r="K22" s="81" t="s">
        <v>3</v>
      </c>
      <c r="L22" s="81" t="s">
        <v>3</v>
      </c>
      <c r="M22" s="45">
        <v>5</v>
      </c>
      <c r="N22" s="46">
        <v>0</v>
      </c>
    </row>
    <row r="23" spans="1:14" ht="12.75">
      <c r="A23" s="103"/>
      <c r="B23" s="32"/>
      <c r="C23" s="45">
        <v>24</v>
      </c>
      <c r="D23" s="45" t="s">
        <v>2</v>
      </c>
      <c r="E23" s="45" t="s">
        <v>3</v>
      </c>
      <c r="F23" s="45" t="s">
        <v>3</v>
      </c>
      <c r="G23" s="45" t="s">
        <v>3</v>
      </c>
      <c r="H23" s="45" t="s">
        <v>3</v>
      </c>
      <c r="I23" s="45">
        <v>6</v>
      </c>
      <c r="J23" s="81">
        <v>5</v>
      </c>
      <c r="K23" s="81">
        <v>1</v>
      </c>
      <c r="L23" s="81" t="s">
        <v>3</v>
      </c>
      <c r="M23" s="45" t="s">
        <v>3</v>
      </c>
      <c r="N23" s="46">
        <v>18</v>
      </c>
    </row>
    <row r="24" spans="1:14" ht="12.75">
      <c r="A24" s="103"/>
      <c r="B24" s="32"/>
      <c r="C24" s="45">
        <v>1</v>
      </c>
      <c r="D24" s="45" t="s">
        <v>11</v>
      </c>
      <c r="E24" s="45">
        <v>23</v>
      </c>
      <c r="F24" s="45">
        <v>23</v>
      </c>
      <c r="G24" s="45" t="s">
        <v>3</v>
      </c>
      <c r="H24" s="45" t="s">
        <v>3</v>
      </c>
      <c r="I24" s="45">
        <v>2</v>
      </c>
      <c r="J24" s="81">
        <v>2</v>
      </c>
      <c r="K24" s="81" t="s">
        <v>3</v>
      </c>
      <c r="L24" s="81" t="s">
        <v>3</v>
      </c>
      <c r="M24" s="45" t="s">
        <v>3</v>
      </c>
      <c r="N24" s="46">
        <v>22</v>
      </c>
    </row>
    <row r="25" spans="1:14" ht="12.75">
      <c r="A25" s="103"/>
      <c r="B25" s="32"/>
      <c r="C25" s="45">
        <v>12</v>
      </c>
      <c r="D25" s="45" t="s">
        <v>2</v>
      </c>
      <c r="E25" s="45" t="s">
        <v>3</v>
      </c>
      <c r="F25" s="45" t="s">
        <v>3</v>
      </c>
      <c r="G25" s="45" t="s">
        <v>3</v>
      </c>
      <c r="H25" s="45" t="s">
        <v>3</v>
      </c>
      <c r="I25" s="45">
        <v>12</v>
      </c>
      <c r="J25" s="81" t="s">
        <v>3</v>
      </c>
      <c r="K25" s="81" t="s">
        <v>3</v>
      </c>
      <c r="L25" s="81">
        <v>12</v>
      </c>
      <c r="M25" s="45" t="s">
        <v>3</v>
      </c>
      <c r="N25" s="46">
        <v>0</v>
      </c>
    </row>
    <row r="26" spans="1:14" ht="13.5" thickBot="1">
      <c r="A26" s="104"/>
      <c r="B26" s="33"/>
      <c r="C26" s="47">
        <v>1</v>
      </c>
      <c r="D26" s="47" t="s">
        <v>23</v>
      </c>
      <c r="E26" s="47" t="s">
        <v>3</v>
      </c>
      <c r="F26" s="47" t="s">
        <v>3</v>
      </c>
      <c r="G26" s="47" t="s">
        <v>3</v>
      </c>
      <c r="H26" s="47" t="s">
        <v>3</v>
      </c>
      <c r="I26" s="47">
        <v>1</v>
      </c>
      <c r="J26" s="82" t="s">
        <v>3</v>
      </c>
      <c r="K26" s="82" t="s">
        <v>3</v>
      </c>
      <c r="L26" s="82">
        <v>1</v>
      </c>
      <c r="M26" s="47" t="s">
        <v>3</v>
      </c>
      <c r="N26" s="48">
        <v>0</v>
      </c>
    </row>
    <row r="27" spans="1:14" ht="12.75">
      <c r="A27" s="102" t="s">
        <v>24</v>
      </c>
      <c r="B27" s="31" t="s">
        <v>25</v>
      </c>
      <c r="C27" s="43">
        <v>33</v>
      </c>
      <c r="D27" s="43" t="s">
        <v>19</v>
      </c>
      <c r="E27" s="43" t="s">
        <v>3</v>
      </c>
      <c r="F27" s="43" t="s">
        <v>3</v>
      </c>
      <c r="G27" s="43" t="s">
        <v>3</v>
      </c>
      <c r="H27" s="43" t="s">
        <v>3</v>
      </c>
      <c r="I27" s="43">
        <v>7</v>
      </c>
      <c r="J27" s="80">
        <v>2</v>
      </c>
      <c r="K27" s="80">
        <v>1</v>
      </c>
      <c r="L27" s="80">
        <v>4</v>
      </c>
      <c r="M27" s="43" t="s">
        <v>3</v>
      </c>
      <c r="N27" s="44">
        <v>26</v>
      </c>
    </row>
    <row r="28" spans="1:14" ht="12.75">
      <c r="A28" s="103"/>
      <c r="B28" s="36" t="s">
        <v>26</v>
      </c>
      <c r="C28" s="45">
        <v>3</v>
      </c>
      <c r="D28" s="45" t="s">
        <v>21</v>
      </c>
      <c r="E28" s="45" t="s">
        <v>3</v>
      </c>
      <c r="F28" s="45" t="s">
        <v>3</v>
      </c>
      <c r="G28" s="45" t="s">
        <v>3</v>
      </c>
      <c r="H28" s="45" t="s">
        <v>3</v>
      </c>
      <c r="I28" s="45" t="s">
        <v>3</v>
      </c>
      <c r="J28" s="81" t="s">
        <v>3</v>
      </c>
      <c r="K28" s="81" t="s">
        <v>3</v>
      </c>
      <c r="L28" s="81" t="s">
        <v>3</v>
      </c>
      <c r="M28" s="45" t="s">
        <v>3</v>
      </c>
      <c r="N28" s="46">
        <v>3</v>
      </c>
    </row>
    <row r="29" spans="1:14" ht="12.75">
      <c r="A29" s="103"/>
      <c r="B29" s="36" t="s">
        <v>27</v>
      </c>
      <c r="C29" s="45">
        <v>6</v>
      </c>
      <c r="D29" s="45" t="s">
        <v>20</v>
      </c>
      <c r="E29" s="45">
        <v>1</v>
      </c>
      <c r="F29" s="45" t="s">
        <v>3</v>
      </c>
      <c r="G29" s="45" t="s">
        <v>3</v>
      </c>
      <c r="H29" s="45">
        <v>1</v>
      </c>
      <c r="I29" s="45" t="s">
        <v>3</v>
      </c>
      <c r="J29" s="81" t="s">
        <v>3</v>
      </c>
      <c r="K29" s="81" t="s">
        <v>3</v>
      </c>
      <c r="L29" s="81" t="s">
        <v>3</v>
      </c>
      <c r="M29" s="45" t="s">
        <v>3</v>
      </c>
      <c r="N29" s="46">
        <v>7</v>
      </c>
    </row>
    <row r="30" spans="1:14" ht="12.75">
      <c r="A30" s="103"/>
      <c r="B30" s="32"/>
      <c r="C30" s="45">
        <v>0</v>
      </c>
      <c r="D30" s="45" t="s">
        <v>22</v>
      </c>
      <c r="E30" s="45">
        <v>1</v>
      </c>
      <c r="F30" s="45" t="s">
        <v>3</v>
      </c>
      <c r="G30" s="45" t="s">
        <v>3</v>
      </c>
      <c r="H30" s="45">
        <v>1</v>
      </c>
      <c r="I30" s="45" t="s">
        <v>3</v>
      </c>
      <c r="J30" s="81" t="s">
        <v>3</v>
      </c>
      <c r="K30" s="81" t="s">
        <v>3</v>
      </c>
      <c r="L30" s="81" t="s">
        <v>3</v>
      </c>
      <c r="M30" s="45" t="s">
        <v>3</v>
      </c>
      <c r="N30" s="46">
        <v>1</v>
      </c>
    </row>
    <row r="31" spans="1:14" ht="13.5" thickBot="1">
      <c r="A31" s="104"/>
      <c r="B31" s="33"/>
      <c r="C31" s="47">
        <v>0</v>
      </c>
      <c r="D31" s="47" t="s">
        <v>10</v>
      </c>
      <c r="E31" s="47">
        <v>1</v>
      </c>
      <c r="F31" s="47" t="s">
        <v>3</v>
      </c>
      <c r="G31" s="47" t="s">
        <v>3</v>
      </c>
      <c r="H31" s="47">
        <v>1</v>
      </c>
      <c r="I31" s="47" t="s">
        <v>3</v>
      </c>
      <c r="J31" s="82" t="s">
        <v>3</v>
      </c>
      <c r="K31" s="82" t="s">
        <v>3</v>
      </c>
      <c r="L31" s="82" t="s">
        <v>3</v>
      </c>
      <c r="M31" s="47" t="s">
        <v>3</v>
      </c>
      <c r="N31" s="48">
        <v>1</v>
      </c>
    </row>
    <row r="32" spans="1:14" ht="12.75">
      <c r="A32" s="105" t="s">
        <v>28</v>
      </c>
      <c r="B32" s="38" t="s">
        <v>29</v>
      </c>
      <c r="C32" s="51">
        <v>3</v>
      </c>
      <c r="D32" s="51" t="s">
        <v>22</v>
      </c>
      <c r="E32" s="51" t="s">
        <v>3</v>
      </c>
      <c r="F32" s="51" t="s">
        <v>3</v>
      </c>
      <c r="G32" s="51" t="s">
        <v>3</v>
      </c>
      <c r="H32" s="51" t="s">
        <v>3</v>
      </c>
      <c r="I32" s="51">
        <v>3</v>
      </c>
      <c r="J32" s="84" t="s">
        <v>3</v>
      </c>
      <c r="K32" s="84" t="s">
        <v>3</v>
      </c>
      <c r="L32" s="84" t="s">
        <v>3</v>
      </c>
      <c r="M32" s="51">
        <v>3</v>
      </c>
      <c r="N32" s="52">
        <v>0</v>
      </c>
    </row>
    <row r="33" spans="1:14" ht="15" customHeight="1">
      <c r="A33" s="106"/>
      <c r="B33" s="39"/>
      <c r="C33" s="53">
        <v>1</v>
      </c>
      <c r="D33" s="53" t="s">
        <v>30</v>
      </c>
      <c r="E33" s="53" t="s">
        <v>3</v>
      </c>
      <c r="F33" s="53" t="s">
        <v>3</v>
      </c>
      <c r="G33" s="53" t="s">
        <v>3</v>
      </c>
      <c r="H33" s="53" t="s">
        <v>3</v>
      </c>
      <c r="I33" s="53" t="s">
        <v>3</v>
      </c>
      <c r="J33" s="2" t="s">
        <v>3</v>
      </c>
      <c r="K33" s="2" t="s">
        <v>3</v>
      </c>
      <c r="L33" s="2" t="s">
        <v>3</v>
      </c>
      <c r="M33" s="53" t="s">
        <v>3</v>
      </c>
      <c r="N33" s="54">
        <v>1</v>
      </c>
    </row>
    <row r="34" spans="1:14" ht="13.5" thickBot="1">
      <c r="A34" s="107"/>
      <c r="B34" s="40"/>
      <c r="C34" s="55">
        <v>1</v>
      </c>
      <c r="D34" s="55" t="s">
        <v>31</v>
      </c>
      <c r="E34" s="55" t="s">
        <v>3</v>
      </c>
      <c r="F34" s="55" t="s">
        <v>3</v>
      </c>
      <c r="G34" s="55" t="s">
        <v>3</v>
      </c>
      <c r="H34" s="55" t="s">
        <v>3</v>
      </c>
      <c r="I34" s="55" t="s">
        <v>3</v>
      </c>
      <c r="J34" s="85" t="s">
        <v>3</v>
      </c>
      <c r="K34" s="85" t="s">
        <v>3</v>
      </c>
      <c r="L34" s="85" t="s">
        <v>3</v>
      </c>
      <c r="M34" s="55" t="s">
        <v>3</v>
      </c>
      <c r="N34" s="56">
        <v>1</v>
      </c>
    </row>
    <row r="35" spans="1:14" ht="12.75">
      <c r="A35" s="105" t="s">
        <v>32</v>
      </c>
      <c r="B35" s="38" t="s">
        <v>33</v>
      </c>
      <c r="C35" s="51">
        <v>20</v>
      </c>
      <c r="D35" s="51" t="s">
        <v>10</v>
      </c>
      <c r="E35" s="51">
        <v>8</v>
      </c>
      <c r="F35" s="51" t="s">
        <v>3</v>
      </c>
      <c r="G35" s="51">
        <v>1</v>
      </c>
      <c r="H35" s="51">
        <v>7</v>
      </c>
      <c r="I35" s="51">
        <v>3</v>
      </c>
      <c r="J35" s="84">
        <v>1</v>
      </c>
      <c r="K35" s="84">
        <v>2</v>
      </c>
      <c r="L35" s="84" t="s">
        <v>3</v>
      </c>
      <c r="M35" s="51" t="s">
        <v>3</v>
      </c>
      <c r="N35" s="52">
        <v>25</v>
      </c>
    </row>
    <row r="36" spans="1:14" ht="13.5" thickBot="1">
      <c r="A36" s="107"/>
      <c r="B36" s="40"/>
      <c r="C36" s="55">
        <v>13</v>
      </c>
      <c r="D36" s="55" t="s">
        <v>22</v>
      </c>
      <c r="E36" s="55">
        <v>5</v>
      </c>
      <c r="F36" s="55" t="s">
        <v>3</v>
      </c>
      <c r="G36" s="55" t="s">
        <v>3</v>
      </c>
      <c r="H36" s="55">
        <v>5</v>
      </c>
      <c r="I36" s="55">
        <v>1</v>
      </c>
      <c r="J36" s="85">
        <v>1</v>
      </c>
      <c r="K36" s="85" t="s">
        <v>3</v>
      </c>
      <c r="L36" s="85" t="s">
        <v>3</v>
      </c>
      <c r="M36" s="55" t="s">
        <v>3</v>
      </c>
      <c r="N36" s="56">
        <v>17</v>
      </c>
    </row>
    <row r="37" spans="1:14" ht="12.75">
      <c r="A37" s="105" t="s">
        <v>34</v>
      </c>
      <c r="B37" s="38" t="s">
        <v>35</v>
      </c>
      <c r="C37" s="51">
        <v>6</v>
      </c>
      <c r="D37" s="51" t="s">
        <v>10</v>
      </c>
      <c r="E37" s="51" t="s">
        <v>3</v>
      </c>
      <c r="F37" s="51" t="s">
        <v>3</v>
      </c>
      <c r="G37" s="51" t="s">
        <v>3</v>
      </c>
      <c r="H37" s="51" t="s">
        <v>3</v>
      </c>
      <c r="I37" s="51">
        <v>6</v>
      </c>
      <c r="J37" s="84" t="s">
        <v>3</v>
      </c>
      <c r="K37" s="84" t="s">
        <v>3</v>
      </c>
      <c r="L37" s="84" t="s">
        <v>3</v>
      </c>
      <c r="M37" s="51">
        <v>6</v>
      </c>
      <c r="N37" s="52">
        <v>0</v>
      </c>
    </row>
    <row r="38" spans="1:14" ht="12.75">
      <c r="A38" s="106"/>
      <c r="B38" s="39"/>
      <c r="C38" s="53">
        <v>3</v>
      </c>
      <c r="D38" s="53" t="s">
        <v>22</v>
      </c>
      <c r="E38" s="53" t="s">
        <v>3</v>
      </c>
      <c r="F38" s="53" t="s">
        <v>3</v>
      </c>
      <c r="G38" s="53" t="s">
        <v>3</v>
      </c>
      <c r="H38" s="53" t="s">
        <v>3</v>
      </c>
      <c r="I38" s="53">
        <v>3</v>
      </c>
      <c r="J38" s="2" t="s">
        <v>3</v>
      </c>
      <c r="K38" s="2" t="s">
        <v>3</v>
      </c>
      <c r="L38" s="2" t="s">
        <v>3</v>
      </c>
      <c r="M38" s="53">
        <v>3</v>
      </c>
      <c r="N38" s="54">
        <v>0</v>
      </c>
    </row>
    <row r="39" spans="1:14" ht="13.5" thickBot="1">
      <c r="A39" s="107"/>
      <c r="B39" s="40"/>
      <c r="C39" s="55">
        <v>0</v>
      </c>
      <c r="D39" s="55" t="s">
        <v>2</v>
      </c>
      <c r="E39" s="55">
        <v>3</v>
      </c>
      <c r="F39" s="55">
        <v>3</v>
      </c>
      <c r="G39" s="55" t="s">
        <v>3</v>
      </c>
      <c r="H39" s="55" t="s">
        <v>3</v>
      </c>
      <c r="I39" s="55" t="s">
        <v>3</v>
      </c>
      <c r="J39" s="85" t="s">
        <v>3</v>
      </c>
      <c r="K39" s="85" t="s">
        <v>3</v>
      </c>
      <c r="L39" s="85" t="s">
        <v>3</v>
      </c>
      <c r="M39" s="55" t="s">
        <v>3</v>
      </c>
      <c r="N39" s="56">
        <v>3</v>
      </c>
    </row>
    <row r="40" spans="1:14" ht="16.5" customHeight="1" thickBot="1">
      <c r="A40" s="41" t="s">
        <v>36</v>
      </c>
      <c r="B40" s="42" t="s">
        <v>37</v>
      </c>
      <c r="C40" s="57">
        <v>36</v>
      </c>
      <c r="D40" s="57" t="s">
        <v>16</v>
      </c>
      <c r="E40" s="57">
        <v>8</v>
      </c>
      <c r="F40" s="57">
        <v>6</v>
      </c>
      <c r="G40" s="57">
        <v>2</v>
      </c>
      <c r="H40" s="57" t="s">
        <v>3</v>
      </c>
      <c r="I40" s="57">
        <v>13</v>
      </c>
      <c r="J40" s="86">
        <v>7</v>
      </c>
      <c r="K40" s="86">
        <v>3</v>
      </c>
      <c r="L40" s="86">
        <v>3</v>
      </c>
      <c r="M40" s="57" t="s">
        <v>3</v>
      </c>
      <c r="N40" s="58">
        <v>31</v>
      </c>
    </row>
    <row r="41" spans="1:14" ht="13.5" thickBot="1">
      <c r="A41" s="34" t="s">
        <v>38</v>
      </c>
      <c r="B41" s="37" t="s">
        <v>39</v>
      </c>
      <c r="C41" s="63">
        <v>27</v>
      </c>
      <c r="D41" s="49" t="s">
        <v>40</v>
      </c>
      <c r="E41" s="49">
        <v>9</v>
      </c>
      <c r="F41" s="49">
        <v>3</v>
      </c>
      <c r="G41" s="49">
        <v>6</v>
      </c>
      <c r="H41" s="49" t="s">
        <v>3</v>
      </c>
      <c r="I41" s="49">
        <v>4</v>
      </c>
      <c r="J41" s="83">
        <v>2</v>
      </c>
      <c r="K41" s="83">
        <v>2</v>
      </c>
      <c r="L41" s="83" t="s">
        <v>3</v>
      </c>
      <c r="M41" s="49" t="s">
        <v>3</v>
      </c>
      <c r="N41" s="50">
        <v>32</v>
      </c>
    </row>
    <row r="42" spans="1:14" ht="12.75">
      <c r="A42" s="102" t="s">
        <v>41</v>
      </c>
      <c r="B42" s="31" t="s">
        <v>42</v>
      </c>
      <c r="C42" s="43">
        <v>1</v>
      </c>
      <c r="D42" s="43" t="s">
        <v>22</v>
      </c>
      <c r="E42" s="43" t="s">
        <v>3</v>
      </c>
      <c r="F42" s="43" t="s">
        <v>3</v>
      </c>
      <c r="G42" s="43" t="s">
        <v>3</v>
      </c>
      <c r="H42" s="43" t="s">
        <v>3</v>
      </c>
      <c r="I42" s="43" t="s">
        <v>3</v>
      </c>
      <c r="J42" s="80" t="s">
        <v>3</v>
      </c>
      <c r="K42" s="80" t="s">
        <v>3</v>
      </c>
      <c r="L42" s="80" t="s">
        <v>3</v>
      </c>
      <c r="M42" s="43" t="s">
        <v>3</v>
      </c>
      <c r="N42" s="44">
        <v>1</v>
      </c>
    </row>
    <row r="43" spans="1:14" ht="12.75">
      <c r="A43" s="103"/>
      <c r="B43" s="36" t="s">
        <v>43</v>
      </c>
      <c r="C43" s="45">
        <v>5</v>
      </c>
      <c r="D43" s="45" t="s">
        <v>44</v>
      </c>
      <c r="E43" s="45">
        <v>3</v>
      </c>
      <c r="F43" s="45" t="s">
        <v>3</v>
      </c>
      <c r="G43" s="45">
        <v>2</v>
      </c>
      <c r="H43" s="45">
        <v>1</v>
      </c>
      <c r="I43" s="45">
        <v>2</v>
      </c>
      <c r="J43" s="81">
        <v>2</v>
      </c>
      <c r="K43" s="81" t="s">
        <v>3</v>
      </c>
      <c r="L43" s="81" t="s">
        <v>3</v>
      </c>
      <c r="M43" s="45" t="s">
        <v>3</v>
      </c>
      <c r="N43" s="46">
        <v>6</v>
      </c>
    </row>
    <row r="44" spans="1:14" ht="13.5" thickBot="1">
      <c r="A44" s="104"/>
      <c r="B44" s="33"/>
      <c r="C44" s="47">
        <v>0</v>
      </c>
      <c r="D44" s="47" t="s">
        <v>4</v>
      </c>
      <c r="E44" s="47">
        <v>1</v>
      </c>
      <c r="F44" s="47" t="s">
        <v>3</v>
      </c>
      <c r="G44" s="47" t="s">
        <v>3</v>
      </c>
      <c r="H44" s="47">
        <v>1</v>
      </c>
      <c r="I44" s="47" t="s">
        <v>3</v>
      </c>
      <c r="J44" s="82" t="s">
        <v>3</v>
      </c>
      <c r="K44" s="82" t="s">
        <v>3</v>
      </c>
      <c r="L44" s="82" t="s">
        <v>3</v>
      </c>
      <c r="M44" s="47" t="s">
        <v>3</v>
      </c>
      <c r="N44" s="48">
        <v>1</v>
      </c>
    </row>
    <row r="45" spans="1:14" ht="12.75">
      <c r="A45" s="102" t="s">
        <v>45</v>
      </c>
      <c r="B45" s="31" t="s">
        <v>43</v>
      </c>
      <c r="C45" s="43">
        <v>10</v>
      </c>
      <c r="D45" s="43" t="s">
        <v>19</v>
      </c>
      <c r="E45" s="43" t="s">
        <v>3</v>
      </c>
      <c r="F45" s="43" t="s">
        <v>3</v>
      </c>
      <c r="G45" s="43" t="s">
        <v>3</v>
      </c>
      <c r="H45" s="43" t="s">
        <v>3</v>
      </c>
      <c r="I45" s="43">
        <v>1</v>
      </c>
      <c r="J45" s="80">
        <v>1</v>
      </c>
      <c r="K45" s="80" t="s">
        <v>3</v>
      </c>
      <c r="L45" s="80" t="s">
        <v>3</v>
      </c>
      <c r="M45" s="43" t="s">
        <v>3</v>
      </c>
      <c r="N45" s="44">
        <v>9</v>
      </c>
    </row>
    <row r="46" spans="1:14" ht="12.75">
      <c r="A46" s="103"/>
      <c r="B46" s="32"/>
      <c r="C46" s="45">
        <v>9</v>
      </c>
      <c r="D46" s="45" t="s">
        <v>20</v>
      </c>
      <c r="E46" s="45" t="s">
        <v>3</v>
      </c>
      <c r="F46" s="45" t="s">
        <v>3</v>
      </c>
      <c r="G46" s="45" t="s">
        <v>3</v>
      </c>
      <c r="H46" s="45" t="s">
        <v>3</v>
      </c>
      <c r="I46" s="45" t="s">
        <v>3</v>
      </c>
      <c r="J46" s="81" t="s">
        <v>3</v>
      </c>
      <c r="K46" s="81" t="s">
        <v>3</v>
      </c>
      <c r="L46" s="81" t="s">
        <v>3</v>
      </c>
      <c r="M46" s="45" t="s">
        <v>3</v>
      </c>
      <c r="N46" s="46">
        <v>9</v>
      </c>
    </row>
    <row r="47" spans="1:14" ht="12.75">
      <c r="A47" s="103"/>
      <c r="B47" s="32"/>
      <c r="C47" s="45">
        <v>1</v>
      </c>
      <c r="D47" s="45" t="s">
        <v>21</v>
      </c>
      <c r="E47" s="45" t="s">
        <v>3</v>
      </c>
      <c r="F47" s="45" t="s">
        <v>3</v>
      </c>
      <c r="G47" s="45" t="s">
        <v>3</v>
      </c>
      <c r="H47" s="45" t="s">
        <v>3</v>
      </c>
      <c r="I47" s="45" t="s">
        <v>3</v>
      </c>
      <c r="J47" s="81" t="s">
        <v>3</v>
      </c>
      <c r="K47" s="81" t="s">
        <v>3</v>
      </c>
      <c r="L47" s="81" t="s">
        <v>3</v>
      </c>
      <c r="M47" s="45" t="s">
        <v>3</v>
      </c>
      <c r="N47" s="46">
        <v>1</v>
      </c>
    </row>
    <row r="48" spans="1:14" ht="12.75">
      <c r="A48" s="103"/>
      <c r="B48" s="32"/>
      <c r="C48" s="45">
        <v>1</v>
      </c>
      <c r="D48" s="45" t="s">
        <v>10</v>
      </c>
      <c r="E48" s="45" t="s">
        <v>3</v>
      </c>
      <c r="F48" s="45" t="s">
        <v>3</v>
      </c>
      <c r="G48" s="45" t="s">
        <v>3</v>
      </c>
      <c r="H48" s="45" t="s">
        <v>3</v>
      </c>
      <c r="I48" s="45" t="s">
        <v>3</v>
      </c>
      <c r="J48" s="81" t="s">
        <v>3</v>
      </c>
      <c r="K48" s="81" t="s">
        <v>3</v>
      </c>
      <c r="L48" s="81" t="s">
        <v>3</v>
      </c>
      <c r="M48" s="45" t="s">
        <v>3</v>
      </c>
      <c r="N48" s="46">
        <v>1</v>
      </c>
    </row>
    <row r="49" spans="1:14" ht="12.75">
      <c r="A49" s="103"/>
      <c r="B49" s="32"/>
      <c r="C49" s="45">
        <v>4</v>
      </c>
      <c r="D49" s="45" t="s">
        <v>22</v>
      </c>
      <c r="E49" s="45" t="s">
        <v>3</v>
      </c>
      <c r="F49" s="45" t="s">
        <v>3</v>
      </c>
      <c r="G49" s="45" t="s">
        <v>3</v>
      </c>
      <c r="H49" s="45" t="s">
        <v>3</v>
      </c>
      <c r="I49" s="45">
        <v>1</v>
      </c>
      <c r="J49" s="81">
        <v>1</v>
      </c>
      <c r="K49" s="81" t="s">
        <v>3</v>
      </c>
      <c r="L49" s="81" t="s">
        <v>3</v>
      </c>
      <c r="M49" s="45" t="s">
        <v>3</v>
      </c>
      <c r="N49" s="46">
        <v>3</v>
      </c>
    </row>
    <row r="50" spans="1:14" ht="12.75">
      <c r="A50" s="103"/>
      <c r="B50" s="32"/>
      <c r="C50" s="45">
        <v>12</v>
      </c>
      <c r="D50" s="45" t="s">
        <v>2</v>
      </c>
      <c r="E50" s="45">
        <v>5</v>
      </c>
      <c r="F50" s="45">
        <v>5</v>
      </c>
      <c r="G50" s="45" t="s">
        <v>3</v>
      </c>
      <c r="H50" s="45" t="s">
        <v>3</v>
      </c>
      <c r="I50" s="45" t="s">
        <v>3</v>
      </c>
      <c r="J50" s="81" t="s">
        <v>3</v>
      </c>
      <c r="K50" s="81" t="s">
        <v>3</v>
      </c>
      <c r="L50" s="81" t="s">
        <v>3</v>
      </c>
      <c r="M50" s="45" t="s">
        <v>3</v>
      </c>
      <c r="N50" s="46">
        <v>17</v>
      </c>
    </row>
    <row r="51" spans="1:14" ht="13.5" thickBot="1">
      <c r="A51" s="104"/>
      <c r="B51" s="33"/>
      <c r="C51" s="47">
        <v>0</v>
      </c>
      <c r="D51" s="47" t="s">
        <v>11</v>
      </c>
      <c r="E51" s="47">
        <v>5</v>
      </c>
      <c r="F51" s="47">
        <v>5</v>
      </c>
      <c r="G51" s="47" t="s">
        <v>3</v>
      </c>
      <c r="H51" s="47" t="s">
        <v>3</v>
      </c>
      <c r="I51" s="47" t="s">
        <v>3</v>
      </c>
      <c r="J51" s="82" t="s">
        <v>3</v>
      </c>
      <c r="K51" s="82" t="s">
        <v>3</v>
      </c>
      <c r="L51" s="82" t="s">
        <v>3</v>
      </c>
      <c r="M51" s="47" t="s">
        <v>3</v>
      </c>
      <c r="N51" s="48">
        <v>5</v>
      </c>
    </row>
    <row r="52" spans="1:14" ht="12.75">
      <c r="A52" s="102" t="s">
        <v>46</v>
      </c>
      <c r="B52" s="31" t="s">
        <v>43</v>
      </c>
      <c r="C52" s="43">
        <v>17</v>
      </c>
      <c r="D52" s="43" t="s">
        <v>19</v>
      </c>
      <c r="E52" s="43">
        <v>4</v>
      </c>
      <c r="F52" s="43" t="s">
        <v>3</v>
      </c>
      <c r="G52" s="43">
        <v>4</v>
      </c>
      <c r="H52" s="43" t="s">
        <v>3</v>
      </c>
      <c r="I52" s="43">
        <v>2</v>
      </c>
      <c r="J52" s="80" t="s">
        <v>3</v>
      </c>
      <c r="K52" s="80" t="s">
        <v>3</v>
      </c>
      <c r="L52" s="80">
        <v>2</v>
      </c>
      <c r="M52" s="43" t="s">
        <v>3</v>
      </c>
      <c r="N52" s="44">
        <v>19</v>
      </c>
    </row>
    <row r="53" spans="1:14" ht="12.75">
      <c r="A53" s="103"/>
      <c r="B53" s="32"/>
      <c r="C53" s="45">
        <v>6</v>
      </c>
      <c r="D53" s="45" t="s">
        <v>10</v>
      </c>
      <c r="E53" s="45" t="s">
        <v>3</v>
      </c>
      <c r="F53" s="45" t="s">
        <v>3</v>
      </c>
      <c r="G53" s="45" t="s">
        <v>3</v>
      </c>
      <c r="H53" s="45" t="s">
        <v>3</v>
      </c>
      <c r="I53" s="45" t="s">
        <v>3</v>
      </c>
      <c r="J53" s="81" t="s">
        <v>3</v>
      </c>
      <c r="K53" s="81" t="s">
        <v>3</v>
      </c>
      <c r="L53" s="81" t="s">
        <v>3</v>
      </c>
      <c r="M53" s="45" t="s">
        <v>3</v>
      </c>
      <c r="N53" s="46">
        <v>6</v>
      </c>
    </row>
    <row r="54" spans="1:14" ht="13.5" thickBot="1">
      <c r="A54" s="104"/>
      <c r="B54" s="33"/>
      <c r="C54" s="47">
        <v>2</v>
      </c>
      <c r="D54" s="47" t="s">
        <v>21</v>
      </c>
      <c r="E54" s="47" t="s">
        <v>3</v>
      </c>
      <c r="F54" s="47" t="s">
        <v>3</v>
      </c>
      <c r="G54" s="47" t="s">
        <v>3</v>
      </c>
      <c r="H54" s="47" t="s">
        <v>3</v>
      </c>
      <c r="I54" s="47" t="s">
        <v>3</v>
      </c>
      <c r="J54" s="82" t="s">
        <v>3</v>
      </c>
      <c r="K54" s="82" t="s">
        <v>3</v>
      </c>
      <c r="L54" s="82" t="s">
        <v>3</v>
      </c>
      <c r="M54" s="47" t="s">
        <v>3</v>
      </c>
      <c r="N54" s="48">
        <v>1</v>
      </c>
    </row>
    <row r="55" spans="1:14" ht="12.75">
      <c r="A55" s="102" t="s">
        <v>47</v>
      </c>
      <c r="B55" s="31" t="s">
        <v>43</v>
      </c>
      <c r="C55" s="43">
        <v>6</v>
      </c>
      <c r="D55" s="43" t="s">
        <v>19</v>
      </c>
      <c r="E55" s="43">
        <v>1</v>
      </c>
      <c r="F55" s="43">
        <v>1</v>
      </c>
      <c r="G55" s="43" t="s">
        <v>3</v>
      </c>
      <c r="H55" s="43" t="s">
        <v>3</v>
      </c>
      <c r="I55" s="43">
        <v>1</v>
      </c>
      <c r="J55" s="80">
        <v>1</v>
      </c>
      <c r="K55" s="80" t="s">
        <v>3</v>
      </c>
      <c r="L55" s="80" t="s">
        <v>3</v>
      </c>
      <c r="M55" s="43" t="s">
        <v>3</v>
      </c>
      <c r="N55" s="44">
        <v>6</v>
      </c>
    </row>
    <row r="56" spans="1:14" ht="12.75">
      <c r="A56" s="103"/>
      <c r="B56" s="32"/>
      <c r="C56" s="45">
        <v>9</v>
      </c>
      <c r="D56" s="45" t="s">
        <v>20</v>
      </c>
      <c r="E56" s="45">
        <v>5</v>
      </c>
      <c r="F56" s="45">
        <v>5</v>
      </c>
      <c r="G56" s="45" t="s">
        <v>3</v>
      </c>
      <c r="H56" s="45" t="s">
        <v>3</v>
      </c>
      <c r="I56" s="45" t="s">
        <v>3</v>
      </c>
      <c r="J56" s="81" t="s">
        <v>3</v>
      </c>
      <c r="K56" s="81" t="s">
        <v>3</v>
      </c>
      <c r="L56" s="81" t="s">
        <v>3</v>
      </c>
      <c r="M56" s="45" t="s">
        <v>3</v>
      </c>
      <c r="N56" s="46">
        <v>14</v>
      </c>
    </row>
    <row r="57" spans="1:14" ht="12.75">
      <c r="A57" s="103"/>
      <c r="B57" s="32"/>
      <c r="C57" s="45">
        <v>2</v>
      </c>
      <c r="D57" s="45" t="s">
        <v>21</v>
      </c>
      <c r="E57" s="45" t="s">
        <v>3</v>
      </c>
      <c r="F57" s="45" t="s">
        <v>3</v>
      </c>
      <c r="G57" s="45" t="s">
        <v>3</v>
      </c>
      <c r="H57" s="45" t="s">
        <v>3</v>
      </c>
      <c r="I57" s="45" t="s">
        <v>3</v>
      </c>
      <c r="J57" s="81" t="s">
        <v>3</v>
      </c>
      <c r="K57" s="81" t="s">
        <v>3</v>
      </c>
      <c r="L57" s="81" t="s">
        <v>3</v>
      </c>
      <c r="M57" s="45" t="s">
        <v>3</v>
      </c>
      <c r="N57" s="46">
        <v>2</v>
      </c>
    </row>
    <row r="58" spans="1:14" ht="12.75">
      <c r="A58" s="103"/>
      <c r="B58" s="32"/>
      <c r="C58" s="45">
        <v>4</v>
      </c>
      <c r="D58" s="45" t="s">
        <v>10</v>
      </c>
      <c r="E58" s="45">
        <v>2</v>
      </c>
      <c r="F58" s="45" t="s">
        <v>3</v>
      </c>
      <c r="G58" s="45">
        <v>2</v>
      </c>
      <c r="H58" s="45" t="s">
        <v>3</v>
      </c>
      <c r="I58" s="45" t="s">
        <v>3</v>
      </c>
      <c r="J58" s="81" t="s">
        <v>3</v>
      </c>
      <c r="K58" s="81" t="s">
        <v>3</v>
      </c>
      <c r="L58" s="81" t="s">
        <v>3</v>
      </c>
      <c r="M58" s="45" t="s">
        <v>3</v>
      </c>
      <c r="N58" s="46">
        <v>6</v>
      </c>
    </row>
    <row r="59" spans="1:14" ht="13.5" thickBot="1">
      <c r="A59" s="104"/>
      <c r="B59" s="33"/>
      <c r="C59" s="47">
        <v>8</v>
      </c>
      <c r="D59" s="47" t="s">
        <v>22</v>
      </c>
      <c r="E59" s="47" t="s">
        <v>3</v>
      </c>
      <c r="F59" s="47" t="s">
        <v>3</v>
      </c>
      <c r="G59" s="47" t="s">
        <v>3</v>
      </c>
      <c r="H59" s="47" t="s">
        <v>3</v>
      </c>
      <c r="I59" s="47">
        <v>2</v>
      </c>
      <c r="J59" s="82">
        <v>1</v>
      </c>
      <c r="K59" s="82">
        <v>1</v>
      </c>
      <c r="L59" s="82" t="s">
        <v>3</v>
      </c>
      <c r="M59" s="47" t="s">
        <v>3</v>
      </c>
      <c r="N59" s="48">
        <v>6</v>
      </c>
    </row>
    <row r="60" spans="1:14" ht="13.5" thickBot="1">
      <c r="A60" s="108" t="s">
        <v>48</v>
      </c>
      <c r="B60" s="109"/>
      <c r="C60" s="22">
        <f>SUM(C7:C59)</f>
        <v>410</v>
      </c>
      <c r="D60" s="22"/>
      <c r="E60" s="22">
        <f aca="true" t="shared" si="0" ref="E60:N60">SUM(E7:E59)</f>
        <v>120</v>
      </c>
      <c r="F60" s="22">
        <f t="shared" si="0"/>
        <v>73</v>
      </c>
      <c r="G60" s="22">
        <f t="shared" si="0"/>
        <v>25</v>
      </c>
      <c r="H60" s="22">
        <f t="shared" si="0"/>
        <v>22</v>
      </c>
      <c r="I60" s="22">
        <f t="shared" si="0"/>
        <v>112</v>
      </c>
      <c r="J60" s="93">
        <f t="shared" si="0"/>
        <v>39</v>
      </c>
      <c r="K60" s="93">
        <f t="shared" si="0"/>
        <v>14</v>
      </c>
      <c r="L60" s="93">
        <f t="shared" si="0"/>
        <v>24</v>
      </c>
      <c r="M60" s="22">
        <f t="shared" si="0"/>
        <v>35</v>
      </c>
      <c r="N60" s="23">
        <f t="shared" si="0"/>
        <v>417</v>
      </c>
    </row>
    <row r="61" spans="1:14" ht="13.5" thickBot="1">
      <c r="A61" s="110" t="s">
        <v>49</v>
      </c>
      <c r="B61" s="111"/>
      <c r="C61" s="61">
        <f>SUM(C7:C31,C41:C59)</f>
        <v>327</v>
      </c>
      <c r="D61" s="61"/>
      <c r="E61" s="61">
        <f aca="true" t="shared" si="1" ref="E61:N61">SUM(E7:E31,E41:E59)</f>
        <v>96</v>
      </c>
      <c r="F61" s="61">
        <f t="shared" si="1"/>
        <v>64</v>
      </c>
      <c r="G61" s="61">
        <f t="shared" si="1"/>
        <v>22</v>
      </c>
      <c r="H61" s="61">
        <f t="shared" si="1"/>
        <v>10</v>
      </c>
      <c r="I61" s="61">
        <f t="shared" si="1"/>
        <v>83</v>
      </c>
      <c r="J61" s="87">
        <f t="shared" si="1"/>
        <v>30</v>
      </c>
      <c r="K61" s="87">
        <f t="shared" si="1"/>
        <v>9</v>
      </c>
      <c r="L61" s="87">
        <f t="shared" si="1"/>
        <v>21</v>
      </c>
      <c r="M61" s="61">
        <f t="shared" si="1"/>
        <v>23</v>
      </c>
      <c r="N61" s="62">
        <f t="shared" si="1"/>
        <v>339</v>
      </c>
    </row>
    <row r="62" spans="1:14" ht="13.5" thickBot="1">
      <c r="A62" s="112" t="s">
        <v>50</v>
      </c>
      <c r="B62" s="113"/>
      <c r="C62" s="59">
        <f>SUM(C32:C40)</f>
        <v>83</v>
      </c>
      <c r="D62" s="59"/>
      <c r="E62" s="59">
        <f aca="true" t="shared" si="2" ref="E62:N62">SUM(E32:E40)</f>
        <v>24</v>
      </c>
      <c r="F62" s="59">
        <f t="shared" si="2"/>
        <v>9</v>
      </c>
      <c r="G62" s="59">
        <f t="shared" si="2"/>
        <v>3</v>
      </c>
      <c r="H62" s="59">
        <f t="shared" si="2"/>
        <v>12</v>
      </c>
      <c r="I62" s="59">
        <f t="shared" si="2"/>
        <v>29</v>
      </c>
      <c r="J62" s="90">
        <f t="shared" si="2"/>
        <v>9</v>
      </c>
      <c r="K62" s="90">
        <f t="shared" si="2"/>
        <v>5</v>
      </c>
      <c r="L62" s="90">
        <f t="shared" si="2"/>
        <v>3</v>
      </c>
      <c r="M62" s="59">
        <f t="shared" si="2"/>
        <v>12</v>
      </c>
      <c r="N62" s="60">
        <f t="shared" si="2"/>
        <v>78</v>
      </c>
    </row>
    <row r="63" spans="1:14" ht="13.5" thickBot="1">
      <c r="A63" s="114" t="s">
        <v>51</v>
      </c>
      <c r="B63" s="11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0"/>
    </row>
    <row r="64" spans="1:14" ht="12.75">
      <c r="A64" s="4" t="s">
        <v>8</v>
      </c>
      <c r="B64" s="5"/>
      <c r="C64" s="22">
        <f>SUM(C7,C10:C13,C15:C32,C35:C42,C45:C59)</f>
        <v>388</v>
      </c>
      <c r="D64" s="22"/>
      <c r="E64" s="22">
        <f>SUM(E10:E13,E15:E32,E35:E42,E45:E59)</f>
        <v>114</v>
      </c>
      <c r="F64" s="22">
        <f>SUM(F10:F13,F15:F32,F35:F42,F45:F59)</f>
        <v>72</v>
      </c>
      <c r="G64" s="22">
        <f>SUM(G10:G13,G15:G32,G35:G42,G45:G59)</f>
        <v>22</v>
      </c>
      <c r="H64" s="22">
        <f>SUM(H10:H13,H15:H32,H35:H42)</f>
        <v>20</v>
      </c>
      <c r="I64" s="22">
        <f>SUM(I7,I10:I13,I15:I32,I35:I42,I45:I59)</f>
        <v>107</v>
      </c>
      <c r="J64" s="93">
        <f>SUM(J7,J10:J13,J15:J32,J35:J42,J45:J59)</f>
        <v>35</v>
      </c>
      <c r="K64" s="93">
        <f>SUM(K15:K32,K35:K42,K45:K59)</f>
        <v>13</v>
      </c>
      <c r="L64" s="93">
        <f>SUM(L10:L13,L15:L32,L35:L42,L45:L59)</f>
        <v>24</v>
      </c>
      <c r="M64" s="22">
        <f>SUM(M10:M13,M15:M32,M35:M42)</f>
        <v>35</v>
      </c>
      <c r="N64" s="23">
        <f>SUM(N7,N10:N13,N15:N32,N35:N42,N45:N59)</f>
        <v>394</v>
      </c>
    </row>
    <row r="65" spans="1:14" ht="12.75">
      <c r="A65" s="6" t="s">
        <v>44</v>
      </c>
      <c r="B65" s="7"/>
      <c r="C65" s="3">
        <f>SUM(C8:C9,C14,C34,C43:C44)</f>
        <v>21</v>
      </c>
      <c r="D65" s="3"/>
      <c r="E65" s="3">
        <f>SUM(E8:E9,E14,E34,E43:E44)</f>
        <v>6</v>
      </c>
      <c r="F65" s="3">
        <f>SUM(F9)</f>
        <v>1</v>
      </c>
      <c r="G65" s="3">
        <f>SUM(G14,G43)</f>
        <v>3</v>
      </c>
      <c r="H65" s="3">
        <f>SUM(H43:H44)</f>
        <v>2</v>
      </c>
      <c r="I65" s="3">
        <f>SUM(I14,I43:I44)</f>
        <v>5</v>
      </c>
      <c r="J65" s="94">
        <f>SUM(J14,J43)</f>
        <v>4</v>
      </c>
      <c r="K65" s="94">
        <v>1</v>
      </c>
      <c r="L65" s="94">
        <v>0</v>
      </c>
      <c r="M65" s="3">
        <v>0</v>
      </c>
      <c r="N65" s="24">
        <f>SUM(N8:N9,N14,N34,N43:N44)</f>
        <v>22</v>
      </c>
    </row>
    <row r="66" spans="1:14" ht="13.5" thickBot="1">
      <c r="A66" s="8" t="s">
        <v>52</v>
      </c>
      <c r="B66" s="9"/>
      <c r="C66" s="25">
        <v>1</v>
      </c>
      <c r="D66" s="25"/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95">
        <v>0</v>
      </c>
      <c r="K66" s="95">
        <v>0</v>
      </c>
      <c r="L66" s="95">
        <v>0</v>
      </c>
      <c r="M66" s="25">
        <v>0</v>
      </c>
      <c r="N66" s="26">
        <v>1</v>
      </c>
    </row>
    <row r="67" spans="1:14" ht="13.5" thickBot="1">
      <c r="A67" s="10"/>
      <c r="B67" s="1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0"/>
    </row>
    <row r="68" spans="1:14" ht="12.75">
      <c r="A68" s="12" t="s">
        <v>8</v>
      </c>
      <c r="B68" s="13"/>
      <c r="C68" s="64">
        <f>SUM(C7,C10:C13,C15:C31,C41:C42,C45:C59)</f>
        <v>307</v>
      </c>
      <c r="D68" s="64"/>
      <c r="E68" s="64">
        <f>SUM(E10:E13,E15:E31,E41:E42,E45:E59)</f>
        <v>90</v>
      </c>
      <c r="F68" s="64">
        <f>SUM(F10:F13,F15:F31,F41:F42,F45:F59)</f>
        <v>63</v>
      </c>
      <c r="G68" s="64">
        <f>SUM(G10:G13,G15:G31,G41:G42,G45:G59)</f>
        <v>19</v>
      </c>
      <c r="H68" s="64">
        <f>SUM(H10:H13,H15:H31)</f>
        <v>8</v>
      </c>
      <c r="I68" s="64">
        <f>SUM(I7,I10:I13,I15:I31,I41:I42,I45:I59)</f>
        <v>78</v>
      </c>
      <c r="J68" s="88">
        <f>SUM(J7,J10:J13,J15:J31,J41:J42,J45:J59)</f>
        <v>26</v>
      </c>
      <c r="K68" s="88">
        <f>SUM(K15:K31,K41:K42,K45:K59)</f>
        <v>8</v>
      </c>
      <c r="L68" s="88">
        <f>SUM(L10:L13,L15:L31,L45:L59)</f>
        <v>21</v>
      </c>
      <c r="M68" s="64">
        <f>SUM(M10:M13,M15:M31)</f>
        <v>23</v>
      </c>
      <c r="N68" s="65">
        <f>SUM(N7,N10:N13,N15:N31,N41:N42,N45:N59)</f>
        <v>318</v>
      </c>
    </row>
    <row r="69" spans="1:14" ht="12.75">
      <c r="A69" s="14" t="s">
        <v>44</v>
      </c>
      <c r="B69" s="15"/>
      <c r="C69" s="61">
        <v>20</v>
      </c>
      <c r="D69" s="61"/>
      <c r="E69" s="61">
        <v>6</v>
      </c>
      <c r="F69" s="61">
        <v>1</v>
      </c>
      <c r="G69" s="61">
        <v>3</v>
      </c>
      <c r="H69" s="61">
        <v>2</v>
      </c>
      <c r="I69" s="61">
        <v>5</v>
      </c>
      <c r="J69" s="87">
        <v>4</v>
      </c>
      <c r="K69" s="87">
        <v>1</v>
      </c>
      <c r="L69" s="87">
        <v>0</v>
      </c>
      <c r="M69" s="61">
        <v>0</v>
      </c>
      <c r="N69" s="62">
        <v>21</v>
      </c>
    </row>
    <row r="70" spans="1:14" ht="13.5" thickBot="1">
      <c r="A70" s="16" t="s">
        <v>52</v>
      </c>
      <c r="B70" s="17"/>
      <c r="C70" s="66">
        <v>0</v>
      </c>
      <c r="D70" s="66"/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89">
        <v>0</v>
      </c>
      <c r="K70" s="89">
        <v>0</v>
      </c>
      <c r="L70" s="89">
        <v>0</v>
      </c>
      <c r="M70" s="66">
        <v>0</v>
      </c>
      <c r="N70" s="67">
        <v>0</v>
      </c>
    </row>
    <row r="71" spans="1:14" ht="13.5" thickBot="1">
      <c r="A71" s="72"/>
      <c r="B71" s="7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0"/>
    </row>
    <row r="72" spans="1:14" ht="12.75">
      <c r="A72" s="18" t="s">
        <v>8</v>
      </c>
      <c r="B72" s="19"/>
      <c r="C72" s="68">
        <f>SUM(C32,C35:C40)</f>
        <v>81</v>
      </c>
      <c r="D72" s="68"/>
      <c r="E72" s="68">
        <f>SUM(E32,E35:E40)</f>
        <v>24</v>
      </c>
      <c r="F72" s="68">
        <f>SUM(F35:F40)</f>
        <v>9</v>
      </c>
      <c r="G72" s="68">
        <f>SUM(G35:G40)</f>
        <v>3</v>
      </c>
      <c r="H72" s="68">
        <f>SUM(H35:H40)</f>
        <v>12</v>
      </c>
      <c r="I72" s="68">
        <f>SUM(I32,I35:I40)</f>
        <v>29</v>
      </c>
      <c r="J72" s="91">
        <f>SUM(J35:J40)</f>
        <v>9</v>
      </c>
      <c r="K72" s="91">
        <f>SUM(K35:K40)</f>
        <v>5</v>
      </c>
      <c r="L72" s="91">
        <f>SUM(L35:L40)</f>
        <v>3</v>
      </c>
      <c r="M72" s="68">
        <f>SUM(M32,M35:M40)</f>
        <v>12</v>
      </c>
      <c r="N72" s="69">
        <f>SUM(N35:N40)</f>
        <v>76</v>
      </c>
    </row>
    <row r="73" spans="1:14" ht="12.75">
      <c r="A73" s="20" t="s">
        <v>44</v>
      </c>
      <c r="B73" s="21"/>
      <c r="C73" s="70">
        <v>1</v>
      </c>
      <c r="D73" s="70"/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92">
        <v>0</v>
      </c>
      <c r="K73" s="92">
        <v>0</v>
      </c>
      <c r="L73" s="92">
        <v>0</v>
      </c>
      <c r="M73" s="70">
        <v>0</v>
      </c>
      <c r="N73" s="71">
        <v>1</v>
      </c>
    </row>
    <row r="74" spans="1:14" ht="13.5" thickBot="1">
      <c r="A74" s="28" t="s">
        <v>52</v>
      </c>
      <c r="B74" s="29"/>
      <c r="C74" s="59">
        <v>1</v>
      </c>
      <c r="D74" s="59"/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90">
        <v>0</v>
      </c>
      <c r="K74" s="90">
        <v>0</v>
      </c>
      <c r="L74" s="90">
        <v>0</v>
      </c>
      <c r="M74" s="59">
        <v>0</v>
      </c>
      <c r="N74" s="60">
        <v>1</v>
      </c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98" t="s">
        <v>72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1"/>
      <c r="N76" s="1"/>
    </row>
    <row r="77" spans="1:14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23">
    <mergeCell ref="A63:B63"/>
    <mergeCell ref="A55:A59"/>
    <mergeCell ref="A60:B60"/>
    <mergeCell ref="A61:B61"/>
    <mergeCell ref="A62:B62"/>
    <mergeCell ref="A37:A39"/>
    <mergeCell ref="A42:A44"/>
    <mergeCell ref="A45:A51"/>
    <mergeCell ref="A52:A54"/>
    <mergeCell ref="A18:A26"/>
    <mergeCell ref="A27:A31"/>
    <mergeCell ref="A32:A34"/>
    <mergeCell ref="A35:A36"/>
    <mergeCell ref="B1:L1"/>
    <mergeCell ref="B2:J2"/>
    <mergeCell ref="A76:L77"/>
    <mergeCell ref="C5:D5"/>
    <mergeCell ref="E5:H5"/>
    <mergeCell ref="I5:M5"/>
    <mergeCell ref="A7:A9"/>
    <mergeCell ref="A11:A13"/>
    <mergeCell ref="A14:A15"/>
    <mergeCell ref="A16:A17"/>
  </mergeCells>
  <hyperlinks>
    <hyperlink ref="B2:J2" r:id="rId1" display="По таблицам Майкла Холма на http://www.ww2.dk"/>
    <hyperlink ref="A1" r:id="rId2" display="Ольга Тонина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2007-12-20T18:19:31Z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